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S DE DEPENSES" sheetId="1" r:id="rId3"/>
    <sheet state="visible" name="Budget" sheetId="2" r:id="rId4"/>
  </sheets>
  <definedNames/>
  <calcPr/>
</workbook>
</file>

<file path=xl/sharedStrings.xml><?xml version="1.0" encoding="utf-8"?>
<sst xmlns="http://schemas.openxmlformats.org/spreadsheetml/2006/main" count="143" uniqueCount="128">
  <si>
    <t>BUDGET PREVISIONNEL</t>
  </si>
  <si>
    <t>Mon plan de dépenses du mois</t>
  </si>
  <si>
    <t>90% pour tes charges et 10% en épargne.</t>
  </si>
  <si>
    <t>REVENUS</t>
  </si>
  <si>
    <t>Jan</t>
  </si>
  <si>
    <t>Fev</t>
  </si>
  <si>
    <t>Mar</t>
  </si>
  <si>
    <t>Avr</t>
  </si>
  <si>
    <t>Mai</t>
  </si>
  <si>
    <t>Juin</t>
  </si>
  <si>
    <t>Juil</t>
  </si>
  <si>
    <t>Aoû</t>
  </si>
  <si>
    <t>Sep</t>
  </si>
  <si>
    <t>Oct</t>
  </si>
  <si>
    <t>Nov</t>
  </si>
  <si>
    <t>Dec</t>
  </si>
  <si>
    <t>Total</t>
  </si>
  <si>
    <t>Salaire brut</t>
  </si>
  <si>
    <t>Heures supplémentaires / Bonus</t>
  </si>
  <si>
    <t>Activité secondaire 1</t>
  </si>
  <si>
    <t>Activité secondaire 2</t>
  </si>
  <si>
    <t>Autres revenus d'emploi</t>
  </si>
  <si>
    <t>Intérêts bancaires</t>
  </si>
  <si>
    <t>Revenu d'investissement</t>
  </si>
  <si>
    <t>Autres revenus 1</t>
  </si>
  <si>
    <t>Autres revenus 2</t>
  </si>
  <si>
    <t>Pension pour enfants</t>
  </si>
  <si>
    <t>Total Revenus</t>
  </si>
  <si>
    <t>EPARGNES</t>
  </si>
  <si>
    <t>Spiritualité</t>
  </si>
  <si>
    <t>Dîmes</t>
  </si>
  <si>
    <t>Offrandes</t>
  </si>
  <si>
    <t>Dons</t>
  </si>
  <si>
    <t>Total  Spiritualité</t>
  </si>
  <si>
    <t>Epargnes et assurances</t>
  </si>
  <si>
    <t>10%</t>
  </si>
  <si>
    <t>Assurance voiture</t>
  </si>
  <si>
    <t>Assurance habitation</t>
  </si>
  <si>
    <t>Assurance santé</t>
  </si>
  <si>
    <t>Épargne de sécurité</t>
  </si>
  <si>
    <t>Epargne courantes</t>
  </si>
  <si>
    <t>Épargne-retraite</t>
  </si>
  <si>
    <t>Investissements</t>
  </si>
  <si>
    <t>Total  Epargnes et assurances</t>
  </si>
  <si>
    <t>Total général Epargnes</t>
  </si>
  <si>
    <t>Montant à épargner</t>
  </si>
  <si>
    <t>DEPENSES</t>
  </si>
  <si>
    <t>Dettes</t>
  </si>
  <si>
    <t>Remboursement prêts</t>
  </si>
  <si>
    <t>Total Dettes</t>
  </si>
  <si>
    <t>Logement</t>
  </si>
  <si>
    <t>Loyer</t>
  </si>
  <si>
    <t>Réparation et entretien</t>
  </si>
  <si>
    <t>Meubles et appareils</t>
  </si>
  <si>
    <t>Rénovations</t>
  </si>
  <si>
    <t>Électricité</t>
  </si>
  <si>
    <t>Gaz</t>
  </si>
  <si>
    <t>Eau</t>
  </si>
  <si>
    <t>Enlèvement des déchets</t>
  </si>
  <si>
    <t>Internet</t>
  </si>
  <si>
    <t>Recharges téléphoniques</t>
  </si>
  <si>
    <t>Total  Logement</t>
  </si>
  <si>
    <t>Nourriture</t>
  </si>
  <si>
    <t>Courses du supermarché</t>
  </si>
  <si>
    <t>Courses du marché</t>
  </si>
  <si>
    <t>Boulangerie</t>
  </si>
  <si>
    <t>La nourriture pour les animaux</t>
  </si>
  <si>
    <t>Repas à l'extérieur</t>
  </si>
  <si>
    <t>Alcool et boissons</t>
  </si>
  <si>
    <t>Goûters</t>
  </si>
  <si>
    <t>Salaires du personnel</t>
  </si>
  <si>
    <t>Total Nourriture</t>
  </si>
  <si>
    <t>Soins personnels/médicaux</t>
  </si>
  <si>
    <t>Articles de toilette/maquillage</t>
  </si>
  <si>
    <t>Cheveux / Beauté</t>
  </si>
  <si>
    <t>Médicaments</t>
  </si>
  <si>
    <t>Optique</t>
  </si>
  <si>
    <t>Dentaire</t>
  </si>
  <si>
    <t>Abonnement salle de sport</t>
  </si>
  <si>
    <t>Loisirs</t>
  </si>
  <si>
    <t>Vêtements</t>
  </si>
  <si>
    <t>Chaussures</t>
  </si>
  <si>
    <t>Accessoires</t>
  </si>
  <si>
    <t>Technologie</t>
  </si>
  <si>
    <t>Consultations vétérinaire</t>
  </si>
  <si>
    <t>Autre</t>
  </si>
  <si>
    <t>Total Santé</t>
  </si>
  <si>
    <t>Transports</t>
  </si>
  <si>
    <t>Epargne achat de voiture</t>
  </si>
  <si>
    <t>Carburant</t>
  </si>
  <si>
    <t>Assurance</t>
  </si>
  <si>
    <t>Entretien</t>
  </si>
  <si>
    <t>Stationnement / Péages</t>
  </si>
  <si>
    <t>Amendes</t>
  </si>
  <si>
    <t>Transport public</t>
  </si>
  <si>
    <t>Uber/ Taxis/Yango</t>
  </si>
  <si>
    <t>Total Transports</t>
  </si>
  <si>
    <t>Divertissements</t>
  </si>
  <si>
    <t>Abonnements</t>
  </si>
  <si>
    <t>Livres</t>
  </si>
  <si>
    <t>Musique et films</t>
  </si>
  <si>
    <t>Achats d'applications</t>
  </si>
  <si>
    <t>Bars /Hôtels / Restaurants</t>
  </si>
  <si>
    <t>Revus et journaux</t>
  </si>
  <si>
    <t>Vacances</t>
  </si>
  <si>
    <t>Cadeaux et célébrations</t>
  </si>
  <si>
    <t>Total Divertissements</t>
  </si>
  <si>
    <t>Enfants</t>
  </si>
  <si>
    <t>Frais de scolarité</t>
  </si>
  <si>
    <t>Uniformes / Livres</t>
  </si>
  <si>
    <t>Jouets</t>
  </si>
  <si>
    <t>Dépenses de bébé</t>
  </si>
  <si>
    <t>Activités après l'école</t>
  </si>
  <si>
    <t>Excursions</t>
  </si>
  <si>
    <t>Fêtes d'anniversaire</t>
  </si>
  <si>
    <t>Autres dépenses liées aux enfants</t>
  </si>
  <si>
    <t>Pension alimentaire pour enfants</t>
  </si>
  <si>
    <t>Total Enfants</t>
  </si>
  <si>
    <t>Développement personnel</t>
  </si>
  <si>
    <t>Formations</t>
  </si>
  <si>
    <t>Coaching</t>
  </si>
  <si>
    <t>Achat de livres et outils</t>
  </si>
  <si>
    <t>Dettes de formations</t>
  </si>
  <si>
    <t>Total Développement personnel</t>
  </si>
  <si>
    <t>Total général Dépenses de vie</t>
  </si>
  <si>
    <t>Montant à dépenser</t>
  </si>
  <si>
    <t>Total  Dépenses</t>
  </si>
  <si>
    <t>Surplus / Deficit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</si>
</sst>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Calibri"/>
    </font>
    <font>
      <sz val="14.0"/>
      <name val="Ubuntu"/>
    </font>
    <font>
      <b/>
      <sz val="36.0"/>
      <color rgb="FF000000"/>
      <name val="Ubuntu"/>
    </font>
    <font>
      <b/>
      <sz val="19.0"/>
      <color rgb="FF4C1130"/>
      <name val="Ubuntu"/>
    </font>
    <font>
      <b/>
      <sz val="24.0"/>
      <color rgb="FFD5A6BD"/>
      <name val="Ubuntu"/>
    </font>
    <font>
      <b/>
      <sz val="16.0"/>
      <color rgb="FFFFFFFF"/>
      <name val="Ubuntu"/>
    </font>
    <font/>
    <font>
      <b/>
      <sz val="20.0"/>
      <color rgb="FFFFFFFF"/>
      <name val="Ubuntu"/>
    </font>
    <font>
      <b/>
      <sz val="14.0"/>
      <name val="Ubuntu"/>
    </font>
    <font>
      <name val="Ubuntu"/>
    </font>
    <font>
      <b/>
      <sz val="14.0"/>
      <color rgb="FFFFFFFF"/>
      <name val="Ubuntu"/>
    </font>
    <font>
      <b/>
      <sz val="15.0"/>
      <color rgb="FF990000"/>
      <name val="Ubuntu"/>
    </font>
    <font>
      <b/>
      <sz val="13.0"/>
      <color rgb="FF000000"/>
      <name val="Ubuntu"/>
    </font>
    <font>
      <sz val="14.0"/>
      <color rgb="FF000000"/>
      <name val="Ubuntu"/>
    </font>
    <font>
      <b/>
      <sz val="14.0"/>
      <color rgb="FF000000"/>
      <name val="Ubuntu"/>
    </font>
    <font>
      <b/>
      <sz val="14.0"/>
      <color rgb="FF980000"/>
      <name val="Ubuntu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4C1130"/>
        <bgColor rgb="FF4C1130"/>
      </patternFill>
    </fill>
    <fill>
      <patternFill patternType="solid">
        <fgColor rgb="FFD0E0E3"/>
        <bgColor rgb="FFD0E0E3"/>
      </patternFill>
    </fill>
    <fill>
      <patternFill patternType="solid">
        <fgColor rgb="FF741B47"/>
        <bgColor rgb="FF741B47"/>
      </patternFill>
    </fill>
    <fill>
      <patternFill patternType="solid">
        <fgColor rgb="FF20124D"/>
        <bgColor rgb="FF20124D"/>
      </patternFill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</fills>
  <borders count="6">
    <border/>
    <border>
      <left style="dotted">
        <color rgb="FFB7B7B7"/>
      </left>
      <top style="dotted">
        <color rgb="FFB7B7B7"/>
      </top>
      <bottom style="dotted">
        <color rgb="FFB7B7B7"/>
      </bottom>
    </border>
    <border>
      <top style="dotted">
        <color rgb="FFB7B7B7"/>
      </top>
      <bottom style="dotted">
        <color rgb="FFB7B7B7"/>
      </bottom>
    </border>
    <border>
      <right style="dotted">
        <color rgb="FFB7B7B7"/>
      </right>
      <top style="dotted">
        <color rgb="FFB7B7B7"/>
      </top>
      <bottom style="dotted">
        <color rgb="FFB7B7B7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980000"/>
      </left>
      <right style="thin">
        <color rgb="FF980000"/>
      </right>
      <top style="thin">
        <color rgb="FF980000"/>
      </top>
      <bottom style="thin">
        <color rgb="FF98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3" xfId="0" applyAlignment="1" applyFont="1" applyNumberFormat="1">
      <alignment horizontal="left" vertical="center"/>
    </xf>
    <xf borderId="0" fillId="2" fontId="2" numFmtId="3" xfId="0" applyAlignment="1" applyFill="1" applyFont="1" applyNumberFormat="1">
      <alignment horizontal="left" readingOrder="0" vertical="center"/>
    </xf>
    <xf borderId="0" fillId="2" fontId="3" numFmtId="3" xfId="0" applyAlignment="1" applyFont="1" applyNumberFormat="1">
      <alignment horizontal="left" readingOrder="0" vertical="center"/>
    </xf>
    <xf borderId="0" fillId="2" fontId="4" numFmtId="3" xfId="0" applyAlignment="1" applyFont="1" applyNumberFormat="1">
      <alignment horizontal="left" readingOrder="0" vertical="center"/>
    </xf>
    <xf borderId="1" fillId="3" fontId="5" numFmtId="49" xfId="0" applyAlignment="1" applyBorder="1" applyFill="1" applyFont="1" applyNumberFormat="1">
      <alignment horizontal="center" readingOrder="0" shrinkToFit="0" vertical="center" wrapText="1"/>
    </xf>
    <xf borderId="2" fillId="0" fontId="6" numFmtId="0" xfId="0" applyBorder="1" applyFont="1"/>
    <xf borderId="3" fillId="0" fontId="6" numFmtId="0" xfId="0" applyBorder="1" applyFont="1"/>
    <xf borderId="0" fillId="4" fontId="7" numFmtId="3" xfId="0" applyAlignment="1" applyFill="1" applyFont="1" applyNumberFormat="1">
      <alignment horizontal="left" readingOrder="0" vertical="center"/>
    </xf>
    <xf borderId="0" fillId="0" fontId="1" numFmtId="3" xfId="0" applyAlignment="1" applyFont="1" applyNumberFormat="1">
      <alignment horizontal="left" readingOrder="0" vertical="center"/>
    </xf>
    <xf borderId="0" fillId="0" fontId="8" numFmtId="3" xfId="0" applyAlignment="1" applyFont="1" applyNumberFormat="1">
      <alignment horizontal="left" readingOrder="0" vertical="center"/>
    </xf>
    <xf borderId="0" fillId="0" fontId="9" numFmtId="3" xfId="0" applyAlignment="1" applyFont="1" applyNumberFormat="1">
      <alignment horizontal="left" vertical="center"/>
    </xf>
    <xf borderId="0" fillId="5" fontId="8" numFmtId="3" xfId="0" applyAlignment="1" applyFill="1" applyFont="1" applyNumberFormat="1">
      <alignment horizontal="left" readingOrder="0" vertical="center"/>
    </xf>
    <xf borderId="0" fillId="5" fontId="8" numFmtId="3" xfId="0" applyAlignment="1" applyFont="1" applyNumberFormat="1">
      <alignment horizontal="left" vertical="center"/>
    </xf>
    <xf borderId="0" fillId="2" fontId="7" numFmtId="3" xfId="0" applyAlignment="1" applyFont="1" applyNumberFormat="1">
      <alignment horizontal="left" readingOrder="0" vertical="center"/>
    </xf>
    <xf borderId="0" fillId="2" fontId="1" numFmtId="3" xfId="0" applyAlignment="1" applyFont="1" applyNumberFormat="1">
      <alignment horizontal="left" vertical="center"/>
    </xf>
    <xf borderId="0" fillId="0" fontId="10" numFmtId="3" xfId="0" applyAlignment="1" applyFont="1" applyNumberFormat="1">
      <alignment horizontal="left" readingOrder="0" vertical="center"/>
    </xf>
    <xf borderId="0" fillId="6" fontId="10" numFmtId="3" xfId="0" applyAlignment="1" applyFill="1" applyFont="1" applyNumberFormat="1">
      <alignment horizontal="left" readingOrder="0" vertical="center"/>
    </xf>
    <xf borderId="1" fillId="3" fontId="10" numFmtId="49" xfId="0" applyAlignment="1" applyBorder="1" applyFont="1" applyNumberFormat="1">
      <alignment horizontal="center" readingOrder="0" shrinkToFit="0" vertical="center" wrapText="1"/>
    </xf>
    <xf borderId="0" fillId="7" fontId="10" numFmtId="3" xfId="0" applyAlignment="1" applyFill="1" applyFont="1" applyNumberFormat="1">
      <alignment horizontal="left" readingOrder="0" vertical="center"/>
    </xf>
    <xf borderId="0" fillId="7" fontId="10" numFmtId="3" xfId="0" applyAlignment="1" applyFont="1" applyNumberFormat="1">
      <alignment horizontal="left" vertical="center"/>
    </xf>
    <xf borderId="0" fillId="2" fontId="11" numFmtId="3" xfId="0" applyAlignment="1" applyFont="1" applyNumberFormat="1">
      <alignment horizontal="left" readingOrder="0" vertical="center"/>
    </xf>
    <xf borderId="0" fillId="2" fontId="12" numFmtId="3" xfId="0" applyAlignment="1" applyFont="1" applyNumberFormat="1">
      <alignment horizontal="center" readingOrder="0" vertical="center"/>
    </xf>
    <xf borderId="0" fillId="0" fontId="8" numFmtId="3" xfId="0" applyAlignment="1" applyFont="1" applyNumberFormat="1">
      <alignment horizontal="left" vertical="center"/>
    </xf>
    <xf borderId="0" fillId="0" fontId="13" numFmtId="3" xfId="0" applyAlignment="1" applyFont="1" applyNumberFormat="1">
      <alignment horizontal="left" readingOrder="0" vertical="center"/>
    </xf>
    <xf borderId="0" fillId="5" fontId="14" numFmtId="3" xfId="0" applyAlignment="1" applyFont="1" applyNumberFormat="1">
      <alignment horizontal="left" readingOrder="0" vertical="center"/>
    </xf>
    <xf borderId="0" fillId="2" fontId="8" numFmtId="3" xfId="0" applyAlignment="1" applyFont="1" applyNumberFormat="1">
      <alignment horizontal="left" readingOrder="0" vertical="center"/>
    </xf>
    <xf borderId="0" fillId="2" fontId="8" numFmtId="3" xfId="0" applyAlignment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left" readingOrder="0" vertical="center"/>
    </xf>
    <xf borderId="4" fillId="7" fontId="10" numFmtId="3" xfId="0" applyAlignment="1" applyBorder="1" applyFont="1" applyNumberFormat="1">
      <alignment horizontal="left" vertical="center"/>
    </xf>
    <xf borderId="5" fillId="2" fontId="11" numFmtId="3" xfId="0" applyAlignment="1" applyBorder="1" applyFont="1" applyNumberFormat="1">
      <alignment horizontal="left" readingOrder="0" vertical="center"/>
    </xf>
    <xf borderId="0" fillId="0" fontId="15" numFmtId="3" xfId="0" applyAlignment="1" applyFont="1" applyNumberFormat="1">
      <alignment horizontal="center" vertical="center"/>
    </xf>
    <xf borderId="4" fillId="2" fontId="10" numFmtId="3" xfId="0" applyAlignment="1" applyBorder="1" applyFont="1" applyNumberFormat="1">
      <alignment horizontal="left" vertical="center"/>
    </xf>
    <xf borderId="0" fillId="2" fontId="10" numFmtId="3" xfId="0" applyAlignment="1" applyFont="1" applyNumberFormat="1">
      <alignment horizontal="left" vertical="center"/>
    </xf>
    <xf borderId="0" fillId="8" fontId="10" numFmtId="3" xfId="0" applyAlignment="1" applyFill="1" applyFont="1" applyNumberFormat="1">
      <alignment horizontal="left" readingOrder="0" vertical="center"/>
    </xf>
    <xf borderId="4" fillId="8" fontId="10" numFmtId="3" xfId="0" applyAlignment="1" applyBorder="1" applyFont="1" applyNumberFormat="1">
      <alignment horizontal="left" vertical="center"/>
    </xf>
    <xf borderId="0" fillId="0" fontId="10" numFmtId="3" xfId="0" applyAlignment="1" applyFont="1" applyNumberFormat="1">
      <alignment horizontal="left" vertical="center"/>
    </xf>
    <xf borderId="0" fillId="9" fontId="10" numFmtId="3" xfId="0" applyAlignment="1" applyFill="1" applyFont="1" applyNumberFormat="1">
      <alignment horizontal="left" readingOrder="0" vertical="center"/>
    </xf>
    <xf borderId="4" fillId="9" fontId="10" numFmtId="3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6229350" cy="46672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4.0"/>
    <col customWidth="1" min="3" max="3" width="16.86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2" t="s"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33.0" customHeight="1">
      <c r="A3" s="3" t="s">
        <v>1</v>
      </c>
      <c r="B3" s="4"/>
      <c r="C3" s="5" t="s">
        <v>2</v>
      </c>
      <c r="D3" s="6"/>
      <c r="E3" s="6"/>
      <c r="F3" s="6"/>
      <c r="G3" s="7"/>
      <c r="H3" s="4"/>
      <c r="I3" s="4"/>
      <c r="J3" s="4"/>
      <c r="K3" s="4"/>
      <c r="L3" s="4"/>
      <c r="M3" s="4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8" t="s">
        <v>3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9" t="s">
        <v>17</v>
      </c>
      <c r="B7" s="9">
        <v>500000.0</v>
      </c>
      <c r="C7" s="9">
        <v>800000.0</v>
      </c>
      <c r="D7" s="9">
        <v>800000.0</v>
      </c>
      <c r="E7" s="9">
        <v>800000.0</v>
      </c>
      <c r="F7" s="9">
        <v>800000.0</v>
      </c>
      <c r="G7" s="9">
        <v>800000.0</v>
      </c>
      <c r="H7" s="9">
        <v>800000.0</v>
      </c>
      <c r="I7" s="9">
        <v>800000.0</v>
      </c>
      <c r="J7" s="9">
        <v>800000.0</v>
      </c>
      <c r="K7" s="9">
        <v>800000.0</v>
      </c>
      <c r="L7" s="9">
        <v>800000.0</v>
      </c>
      <c r="M7" s="9">
        <v>800000.0</v>
      </c>
      <c r="N7" s="1">
        <f t="shared" ref="N7:N20" si="1">SUM(B7:M7)</f>
        <v>9300000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9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f t="shared" si="1"/>
        <v>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9" t="s">
        <v>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f t="shared" si="1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9" t="s">
        <v>20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>
        <f t="shared" si="1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9" t="s">
        <v>21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f t="shared" si="1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9" t="s">
        <v>22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>
        <f t="shared" si="1"/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9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f t="shared" si="1"/>
        <v>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9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>
        <f t="shared" si="1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9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9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>
        <f t="shared" si="1"/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f t="shared" si="1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f t="shared" si="1"/>
        <v>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>
        <f t="shared" si="1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2" t="s">
        <v>27</v>
      </c>
      <c r="B20" s="13">
        <f t="shared" ref="B20:M20" si="2">SUM(B7:B19)</f>
        <v>500000</v>
      </c>
      <c r="C20" s="13">
        <f t="shared" si="2"/>
        <v>800000</v>
      </c>
      <c r="D20" s="13">
        <f t="shared" si="2"/>
        <v>800000</v>
      </c>
      <c r="E20" s="13">
        <f t="shared" si="2"/>
        <v>800000</v>
      </c>
      <c r="F20" s="13">
        <f t="shared" si="2"/>
        <v>800000</v>
      </c>
      <c r="G20" s="13">
        <f t="shared" si="2"/>
        <v>800000</v>
      </c>
      <c r="H20" s="13">
        <f t="shared" si="2"/>
        <v>800000</v>
      </c>
      <c r="I20" s="13">
        <f t="shared" si="2"/>
        <v>800000</v>
      </c>
      <c r="J20" s="13">
        <f t="shared" si="2"/>
        <v>800000</v>
      </c>
      <c r="K20" s="13">
        <f t="shared" si="2"/>
        <v>800000</v>
      </c>
      <c r="L20" s="13">
        <f t="shared" si="2"/>
        <v>800000</v>
      </c>
      <c r="M20" s="13">
        <f t="shared" si="2"/>
        <v>800000</v>
      </c>
      <c r="N20" s="13">
        <f t="shared" si="1"/>
        <v>9300000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>
      <c r="A22" s="8" t="s">
        <v>28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6"/>
      <c r="B23" s="10" t="s">
        <v>4</v>
      </c>
      <c r="C23" s="10" t="s">
        <v>5</v>
      </c>
      <c r="D23" s="10" t="s">
        <v>6</v>
      </c>
      <c r="E23" s="10" t="s">
        <v>7</v>
      </c>
      <c r="F23" s="10" t="s">
        <v>8</v>
      </c>
      <c r="G23" s="10" t="s">
        <v>9</v>
      </c>
      <c r="H23" s="10" t="s">
        <v>10</v>
      </c>
      <c r="I23" s="10" t="s">
        <v>11</v>
      </c>
      <c r="J23" s="10" t="s">
        <v>12</v>
      </c>
      <c r="K23" s="10" t="s">
        <v>13</v>
      </c>
      <c r="L23" s="10" t="s">
        <v>14</v>
      </c>
      <c r="M23" s="10" t="s">
        <v>15</v>
      </c>
      <c r="N23" s="10" t="s">
        <v>16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7" t="s">
        <v>29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9" t="s">
        <v>30</v>
      </c>
      <c r="B25" s="9">
        <v>25000.0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>SUM(B25:M25)</f>
        <v>25000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9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9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9"/>
      <c r="B28" s="9"/>
      <c r="C28" s="9"/>
      <c r="D28" s="9"/>
      <c r="E28" s="9"/>
      <c r="F28" s="9"/>
      <c r="G28" s="9"/>
      <c r="H28" s="1"/>
      <c r="I28" s="1"/>
      <c r="J28" s="1"/>
      <c r="K28" s="1"/>
      <c r="L28" s="1"/>
      <c r="M28" s="1"/>
      <c r="N28" s="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2" t="s">
        <v>33</v>
      </c>
      <c r="B29" s="13">
        <f t="shared" ref="B29:M29" si="3">SUM(B24:B28)</f>
        <v>25000</v>
      </c>
      <c r="C29" s="13">
        <f t="shared" si="3"/>
        <v>0</v>
      </c>
      <c r="D29" s="13">
        <f t="shared" si="3"/>
        <v>0</v>
      </c>
      <c r="E29" s="13">
        <f t="shared" si="3"/>
        <v>0</v>
      </c>
      <c r="F29" s="13">
        <f t="shared" si="3"/>
        <v>0</v>
      </c>
      <c r="G29" s="13">
        <f t="shared" si="3"/>
        <v>0</v>
      </c>
      <c r="H29" s="13">
        <f t="shared" si="3"/>
        <v>0</v>
      </c>
      <c r="I29" s="13">
        <f t="shared" si="3"/>
        <v>0</v>
      </c>
      <c r="J29" s="13">
        <f t="shared" si="3"/>
        <v>0</v>
      </c>
      <c r="K29" s="13">
        <f t="shared" si="3"/>
        <v>0</v>
      </c>
      <c r="L29" s="13">
        <f t="shared" si="3"/>
        <v>0</v>
      </c>
      <c r="M29" s="13">
        <f t="shared" si="3"/>
        <v>0</v>
      </c>
      <c r="N29" s="13">
        <f t="shared" ref="N29:N37" si="4">SUM(B29:M29)</f>
        <v>25000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7" t="s">
        <v>34</v>
      </c>
      <c r="B30" s="18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4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>
      <c r="A31" s="9" t="s">
        <v>36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4"/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A32" s="9" t="s">
        <v>37</v>
      </c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 t="shared" si="4"/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A33" s="9" t="s">
        <v>38</v>
      </c>
      <c r="B33" s="1"/>
      <c r="C33" s="1"/>
      <c r="D33" s="1"/>
      <c r="E33" s="1"/>
      <c r="G33" s="1"/>
      <c r="H33" s="1"/>
      <c r="I33" s="1"/>
      <c r="J33" s="1"/>
      <c r="K33" s="1"/>
      <c r="L33" s="1"/>
      <c r="M33" s="1"/>
      <c r="N33" s="1">
        <f t="shared" si="4"/>
        <v>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A34" s="9" t="s">
        <v>39</v>
      </c>
      <c r="B34" s="9">
        <v>15000.0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f t="shared" si="4"/>
        <v>15000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A35" s="9" t="s">
        <v>40</v>
      </c>
      <c r="B35" s="9">
        <v>10000.0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f t="shared" si="4"/>
        <v>10000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A36" s="9" t="s">
        <v>41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 t="shared" si="4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A37" s="9" t="s">
        <v>42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 t="shared" si="4"/>
        <v>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A38" s="12" t="s">
        <v>43</v>
      </c>
      <c r="B38" s="13">
        <f t="shared" ref="B38:M38" si="5">SUM(B30:B37)</f>
        <v>25000</v>
      </c>
      <c r="C38" s="13">
        <f t="shared" si="5"/>
        <v>0</v>
      </c>
      <c r="D38" s="13">
        <f t="shared" si="5"/>
        <v>0</v>
      </c>
      <c r="E38" s="13">
        <f t="shared" si="5"/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>SUM(C38:M38)</f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31.5" customHeight="1">
      <c r="A39" s="19" t="s">
        <v>44</v>
      </c>
      <c r="B39" s="20">
        <f t="shared" ref="B39:M39" si="6">(B29+B38)</f>
        <v>50000</v>
      </c>
      <c r="C39" s="20">
        <f t="shared" si="6"/>
        <v>0</v>
      </c>
      <c r="D39" s="20">
        <f t="shared" si="6"/>
        <v>0</v>
      </c>
      <c r="E39" s="20">
        <f t="shared" si="6"/>
        <v>0</v>
      </c>
      <c r="F39" s="20">
        <f t="shared" si="6"/>
        <v>0</v>
      </c>
      <c r="G39" s="20">
        <f t="shared" si="6"/>
        <v>0</v>
      </c>
      <c r="H39" s="20">
        <f t="shared" si="6"/>
        <v>0</v>
      </c>
      <c r="I39" s="20">
        <f t="shared" si="6"/>
        <v>0</v>
      </c>
      <c r="J39" s="20">
        <f t="shared" si="6"/>
        <v>0</v>
      </c>
      <c r="K39" s="20">
        <f t="shared" si="6"/>
        <v>0</v>
      </c>
      <c r="L39" s="20">
        <f t="shared" si="6"/>
        <v>0</v>
      </c>
      <c r="M39" s="20">
        <f t="shared" si="6"/>
        <v>0</v>
      </c>
      <c r="N39" s="20">
        <f>SUM(B39:M39)</f>
        <v>50000</v>
      </c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ht="24.75" customHeight="1">
      <c r="A40" s="21" t="s">
        <v>45</v>
      </c>
      <c r="B40" s="22">
        <f>(B20*B30)-B39</f>
        <v>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>
      <c r="A41" s="8" t="s">
        <v>46</v>
      </c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>
      <c r="A42" s="17" t="s">
        <v>47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A43" s="9" t="s">
        <v>48</v>
      </c>
      <c r="B43" s="9">
        <v>15000.0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 t="shared" ref="N44:N45" si="7">SUM(B44:M44)</f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 t="shared" si="7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A46" s="9"/>
      <c r="B46" s="9"/>
      <c r="C46" s="9"/>
      <c r="D46" s="9"/>
      <c r="E46" s="9"/>
      <c r="F46" s="9"/>
      <c r="G46" s="9"/>
      <c r="H46" s="1"/>
      <c r="I46" s="1"/>
      <c r="J46" s="1"/>
      <c r="K46" s="1"/>
      <c r="L46" s="1"/>
      <c r="M46" s="1"/>
      <c r="N46" s="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21.0" customHeight="1">
      <c r="A47" s="12" t="s">
        <v>49</v>
      </c>
      <c r="B47" s="13">
        <f t="shared" ref="B47:M47" si="8">SUM(B42:B46)</f>
        <v>15000</v>
      </c>
      <c r="C47" s="13">
        <f t="shared" si="8"/>
        <v>0</v>
      </c>
      <c r="D47" s="13">
        <f t="shared" si="8"/>
        <v>0</v>
      </c>
      <c r="E47" s="13">
        <f t="shared" si="8"/>
        <v>0</v>
      </c>
      <c r="F47" s="13">
        <f t="shared" si="8"/>
        <v>0</v>
      </c>
      <c r="G47" s="13">
        <f t="shared" si="8"/>
        <v>0</v>
      </c>
      <c r="H47" s="13">
        <f t="shared" si="8"/>
        <v>0</v>
      </c>
      <c r="I47" s="13">
        <f t="shared" si="8"/>
        <v>0</v>
      </c>
      <c r="J47" s="13">
        <f t="shared" si="8"/>
        <v>0</v>
      </c>
      <c r="K47" s="13">
        <f t="shared" si="8"/>
        <v>0</v>
      </c>
      <c r="L47" s="13">
        <f t="shared" si="8"/>
        <v>0</v>
      </c>
      <c r="M47" s="13">
        <f t="shared" si="8"/>
        <v>0</v>
      </c>
      <c r="N47" s="13">
        <f t="shared" ref="N47:N100" si="9">SUM(B47:M47)</f>
        <v>15000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A48" s="17" t="s">
        <v>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>
        <f t="shared" si="9"/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A49" s="9" t="s">
        <v>51</v>
      </c>
      <c r="B49" s="9">
        <v>120000.0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>
        <f t="shared" si="9"/>
        <v>120000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A50" s="9" t="s">
        <v>52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>
        <f t="shared" si="9"/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A51" s="9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>
        <f t="shared" si="9"/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A52" s="9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f t="shared" si="9"/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A53" s="9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>
        <f t="shared" si="9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A54" s="9" t="s">
        <v>56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>
        <f t="shared" si="9"/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A55" s="9" t="s">
        <v>57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>
        <f t="shared" si="9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A56" s="9" t="s">
        <v>58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>
        <f t="shared" si="9"/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A57" s="9" t="s">
        <v>59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>
        <f t="shared" si="9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9" t="s">
        <v>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f t="shared" si="9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f t="shared" si="9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f t="shared" si="9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12" t="s">
        <v>61</v>
      </c>
      <c r="B61" s="13">
        <f t="shared" ref="B61:M61" si="10">SUM(B49:B60)</f>
        <v>120000</v>
      </c>
      <c r="C61" s="13">
        <f t="shared" si="10"/>
        <v>0</v>
      </c>
      <c r="D61" s="13">
        <f t="shared" si="10"/>
        <v>0</v>
      </c>
      <c r="E61" s="13">
        <f t="shared" si="10"/>
        <v>0</v>
      </c>
      <c r="F61" s="13">
        <f t="shared" si="10"/>
        <v>0</v>
      </c>
      <c r="G61" s="13">
        <f t="shared" si="10"/>
        <v>0</v>
      </c>
      <c r="H61" s="13">
        <f t="shared" si="10"/>
        <v>0</v>
      </c>
      <c r="I61" s="13">
        <f t="shared" si="10"/>
        <v>0</v>
      </c>
      <c r="J61" s="13">
        <f t="shared" si="10"/>
        <v>0</v>
      </c>
      <c r="K61" s="13">
        <f t="shared" si="10"/>
        <v>0</v>
      </c>
      <c r="L61" s="13">
        <f t="shared" si="10"/>
        <v>0</v>
      </c>
      <c r="M61" s="13">
        <f t="shared" si="10"/>
        <v>0</v>
      </c>
      <c r="N61" s="13">
        <f t="shared" si="9"/>
        <v>120000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7" t="s">
        <v>62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f t="shared" si="9"/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9" t="s">
        <v>63</v>
      </c>
      <c r="B63" s="9">
        <v>80000.0</v>
      </c>
      <c r="C63" s="1"/>
      <c r="D63" s="9"/>
      <c r="E63" s="1"/>
      <c r="F63" s="9"/>
      <c r="G63" s="1"/>
      <c r="H63" s="9"/>
      <c r="I63" s="1"/>
      <c r="J63" s="9"/>
      <c r="K63" s="1"/>
      <c r="L63" s="1"/>
      <c r="M63" s="1"/>
      <c r="N63" s="1">
        <f t="shared" si="9"/>
        <v>80000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9" t="s">
        <v>64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f t="shared" si="9"/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9" t="s">
        <v>65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f t="shared" si="9"/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9" t="s">
        <v>66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f t="shared" si="9"/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9" t="s">
        <v>67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f t="shared" si="9"/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9" t="s">
        <v>68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f t="shared" si="9"/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9" t="s">
        <v>69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f t="shared" si="9"/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9" t="s">
        <v>70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f t="shared" si="9"/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f t="shared" si="9"/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f t="shared" si="9"/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2" t="s">
        <v>71</v>
      </c>
      <c r="B73" s="13">
        <f t="shared" ref="B73:M73" si="11">SUM(B63:B72)</f>
        <v>80000</v>
      </c>
      <c r="C73" s="13">
        <f t="shared" si="11"/>
        <v>0</v>
      </c>
      <c r="D73" s="13">
        <f t="shared" si="11"/>
        <v>0</v>
      </c>
      <c r="E73" s="13">
        <f t="shared" si="11"/>
        <v>0</v>
      </c>
      <c r="F73" s="13">
        <f t="shared" si="11"/>
        <v>0</v>
      </c>
      <c r="G73" s="13">
        <f t="shared" si="11"/>
        <v>0</v>
      </c>
      <c r="H73" s="13">
        <f t="shared" si="11"/>
        <v>0</v>
      </c>
      <c r="I73" s="13">
        <f t="shared" si="11"/>
        <v>0</v>
      </c>
      <c r="J73" s="13">
        <f t="shared" si="11"/>
        <v>0</v>
      </c>
      <c r="K73" s="13">
        <f t="shared" si="11"/>
        <v>0</v>
      </c>
      <c r="L73" s="13">
        <f t="shared" si="11"/>
        <v>0</v>
      </c>
      <c r="M73" s="13">
        <f t="shared" si="11"/>
        <v>0</v>
      </c>
      <c r="N73" s="13">
        <f t="shared" si="9"/>
        <v>80000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>
      <c r="A74" s="17" t="s">
        <v>72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f t="shared" si="9"/>
        <v>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24" t="s">
        <v>73</v>
      </c>
      <c r="B75" s="9">
        <v>50000.0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f t="shared" si="9"/>
        <v>50000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24" t="s">
        <v>74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f t="shared" si="9"/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24" t="s">
        <v>75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f t="shared" si="9"/>
        <v>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24" t="s">
        <v>76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>
        <f t="shared" si="9"/>
        <v>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24" t="s">
        <v>77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>
        <f t="shared" si="9"/>
        <v>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24" t="s">
        <v>78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>
        <f t="shared" si="9"/>
        <v>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24" t="s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>
        <f t="shared" si="9"/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24" t="s">
        <v>80</v>
      </c>
      <c r="B82" s="9"/>
      <c r="C82" s="9"/>
      <c r="D82" s="9"/>
      <c r="E82" s="9"/>
      <c r="F82" s="9"/>
      <c r="G82" s="9"/>
      <c r="H82" s="1"/>
      <c r="I82" s="1"/>
      <c r="J82" s="1"/>
      <c r="K82" s="9"/>
      <c r="L82" s="1"/>
      <c r="M82" s="1"/>
      <c r="N82" s="1">
        <f t="shared" si="9"/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24" t="s">
        <v>81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f t="shared" si="9"/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24" t="s">
        <v>82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f t="shared" si="9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24" t="s">
        <v>83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f t="shared" si="9"/>
        <v>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24" t="s">
        <v>84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f t="shared" si="9"/>
        <v>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24" t="s">
        <v>85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f t="shared" si="9"/>
        <v>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2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f t="shared" si="9"/>
        <v>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2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f t="shared" si="9"/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25" t="s">
        <v>86</v>
      </c>
      <c r="B90" s="13">
        <f t="shared" ref="B90:M90" si="12">SUM(B75:B89)</f>
        <v>50000</v>
      </c>
      <c r="C90" s="13">
        <f t="shared" si="12"/>
        <v>0</v>
      </c>
      <c r="D90" s="13">
        <f t="shared" si="12"/>
        <v>0</v>
      </c>
      <c r="E90" s="13">
        <f t="shared" si="12"/>
        <v>0</v>
      </c>
      <c r="F90" s="13">
        <f t="shared" si="12"/>
        <v>0</v>
      </c>
      <c r="G90" s="13">
        <f t="shared" si="12"/>
        <v>0</v>
      </c>
      <c r="H90" s="13">
        <f t="shared" si="12"/>
        <v>0</v>
      </c>
      <c r="I90" s="13">
        <f t="shared" si="12"/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9"/>
        <v>50000</v>
      </c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>
      <c r="A91" s="17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f t="shared" si="9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9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f t="shared" si="9"/>
        <v>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9" t="s">
        <v>89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1">
        <f t="shared" si="9"/>
        <v>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9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f t="shared" si="9"/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9" t="s">
        <v>52</v>
      </c>
      <c r="B95" s="1"/>
      <c r="C95" s="9"/>
      <c r="D95" s="9"/>
      <c r="E95" s="1"/>
      <c r="F95" s="1"/>
      <c r="G95" s="1"/>
      <c r="H95" s="1"/>
      <c r="I95" s="1"/>
      <c r="J95" s="1"/>
      <c r="K95" s="1"/>
      <c r="L95" s="1"/>
      <c r="M95" s="1"/>
      <c r="N95" s="1">
        <f t="shared" si="9"/>
        <v>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9" t="s">
        <v>91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f t="shared" si="9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9" t="s">
        <v>92</v>
      </c>
      <c r="B97" s="1"/>
      <c r="C97" s="1"/>
      <c r="D97" s="9"/>
      <c r="E97" s="9"/>
      <c r="F97" s="1"/>
      <c r="G97" s="1"/>
      <c r="H97" s="1"/>
      <c r="I97" s="1"/>
      <c r="J97" s="1"/>
      <c r="K97" s="1"/>
      <c r="L97" s="1"/>
      <c r="M97" s="1"/>
      <c r="N97" s="1">
        <f t="shared" si="9"/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9" t="s">
        <v>93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f t="shared" si="9"/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9" t="s">
        <v>94</v>
      </c>
      <c r="B99" s="9">
        <v>25000.0</v>
      </c>
      <c r="C99" s="1"/>
      <c r="D99" s="1"/>
      <c r="E99" s="9"/>
      <c r="F99" s="1"/>
      <c r="G99" s="1"/>
      <c r="H99" s="1"/>
      <c r="I99" s="1"/>
      <c r="J99" s="1"/>
      <c r="K99" s="1"/>
      <c r="L99" s="1"/>
      <c r="M99" s="1"/>
      <c r="N99" s="1">
        <f t="shared" si="9"/>
        <v>25000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9" t="s">
        <v>95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f t="shared" si="9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>
      <c r="A103" s="12" t="s">
        <v>96</v>
      </c>
      <c r="B103" s="13">
        <f t="shared" ref="B103:M103" si="13">SUM(B92:B100)</f>
        <v>25000</v>
      </c>
      <c r="C103" s="13">
        <f t="shared" si="13"/>
        <v>0</v>
      </c>
      <c r="D103" s="13">
        <f t="shared" si="13"/>
        <v>0</v>
      </c>
      <c r="E103" s="13">
        <f t="shared" si="13"/>
        <v>0</v>
      </c>
      <c r="F103" s="13">
        <f t="shared" si="13"/>
        <v>0</v>
      </c>
      <c r="G103" s="13">
        <f t="shared" si="13"/>
        <v>0</v>
      </c>
      <c r="H103" s="13">
        <f t="shared" si="13"/>
        <v>0</v>
      </c>
      <c r="I103" s="13">
        <f t="shared" si="13"/>
        <v>0</v>
      </c>
      <c r="J103" s="13">
        <f t="shared" si="13"/>
        <v>0</v>
      </c>
      <c r="K103" s="13">
        <f t="shared" si="13"/>
        <v>0</v>
      </c>
      <c r="L103" s="13">
        <f t="shared" si="13"/>
        <v>0</v>
      </c>
      <c r="M103" s="13">
        <f t="shared" si="13"/>
        <v>0</v>
      </c>
      <c r="N103" s="13">
        <f t="shared" ref="N103:N128" si="14">SUM(B103:M103)</f>
        <v>25000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7" t="s">
        <v>97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f t="shared" si="14"/>
        <v>0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9" t="s">
        <v>98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>
        <f t="shared" si="14"/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9" t="s">
        <v>99</v>
      </c>
      <c r="B106" s="1"/>
      <c r="C106" s="1"/>
      <c r="D106" s="1"/>
      <c r="E106" s="1"/>
      <c r="F106" s="1"/>
      <c r="G106" s="1"/>
      <c r="H106" s="9"/>
      <c r="I106" s="1"/>
      <c r="J106" s="1"/>
      <c r="K106" s="1"/>
      <c r="L106" s="1"/>
      <c r="M106" s="1"/>
      <c r="N106" s="1">
        <f t="shared" si="14"/>
        <v>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9" t="s">
        <v>100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f t="shared" si="14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9" t="s">
        <v>101</v>
      </c>
      <c r="B108" s="1"/>
      <c r="C108" s="1"/>
      <c r="D108" s="1"/>
      <c r="E108" s="1"/>
      <c r="F108" s="9"/>
      <c r="G108" s="1"/>
      <c r="H108" s="1"/>
      <c r="I108" s="1"/>
      <c r="J108" s="1"/>
      <c r="K108" s="1"/>
      <c r="L108" s="1"/>
      <c r="M108" s="1"/>
      <c r="N108" s="1">
        <f t="shared" si="14"/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9" t="s">
        <v>102</v>
      </c>
      <c r="B109" s="1"/>
      <c r="C109" s="1"/>
      <c r="D109" s="1"/>
      <c r="E109" s="1"/>
      <c r="F109" s="1"/>
      <c r="G109" s="1"/>
      <c r="H109" s="9"/>
      <c r="I109" s="1"/>
      <c r="J109" s="1"/>
      <c r="K109" s="1"/>
      <c r="L109" s="1"/>
      <c r="M109" s="1"/>
      <c r="N109" s="1">
        <f t="shared" si="14"/>
        <v>0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9" t="s">
        <v>103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f t="shared" si="14"/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9" t="s">
        <v>104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f t="shared" si="14"/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9" t="s">
        <v>105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f t="shared" si="14"/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9" t="s">
        <v>85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f t="shared" si="14"/>
        <v>0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>
        <f t="shared" si="14"/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>
        <f t="shared" si="14"/>
        <v>0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2" t="s">
        <v>106</v>
      </c>
      <c r="B116" s="13">
        <f t="shared" ref="B116:M116" si="15">SUM(B105:B115)</f>
        <v>0</v>
      </c>
      <c r="C116" s="13">
        <f t="shared" si="15"/>
        <v>0</v>
      </c>
      <c r="D116" s="13">
        <f t="shared" si="15"/>
        <v>0</v>
      </c>
      <c r="E116" s="13">
        <f t="shared" si="15"/>
        <v>0</v>
      </c>
      <c r="F116" s="13">
        <f t="shared" si="15"/>
        <v>0</v>
      </c>
      <c r="G116" s="13">
        <f t="shared" si="15"/>
        <v>0</v>
      </c>
      <c r="H116" s="13">
        <f t="shared" si="15"/>
        <v>0</v>
      </c>
      <c r="I116" s="13">
        <f t="shared" si="15"/>
        <v>0</v>
      </c>
      <c r="J116" s="13">
        <f t="shared" si="15"/>
        <v>0</v>
      </c>
      <c r="K116" s="13">
        <f t="shared" si="15"/>
        <v>0</v>
      </c>
      <c r="L116" s="13">
        <f t="shared" si="15"/>
        <v>0</v>
      </c>
      <c r="M116" s="13">
        <f t="shared" si="15"/>
        <v>0</v>
      </c>
      <c r="N116" s="13">
        <f t="shared" si="14"/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7" t="s">
        <v>107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>
        <f t="shared" si="14"/>
        <v>0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9" t="s">
        <v>108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>
        <f t="shared" si="14"/>
        <v>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9" t="s">
        <v>109</v>
      </c>
      <c r="B119" s="1"/>
      <c r="C119" s="1"/>
      <c r="D119" s="1"/>
      <c r="E119" s="1"/>
      <c r="F119" s="1"/>
      <c r="G119" s="1"/>
      <c r="H119" s="9"/>
      <c r="I119" s="1"/>
      <c r="J119" s="1"/>
      <c r="K119" s="1"/>
      <c r="L119" s="1"/>
      <c r="M119" s="1"/>
      <c r="N119" s="1">
        <f t="shared" si="14"/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9" t="s">
        <v>110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>
        <f t="shared" si="14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9" t="s">
        <v>111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>
        <f t="shared" si="14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9" t="s">
        <v>112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>
        <f t="shared" si="14"/>
        <v>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9" t="s">
        <v>113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>
        <f t="shared" si="14"/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9" t="s">
        <v>114</v>
      </c>
      <c r="B124" s="9">
        <v>0.0</v>
      </c>
      <c r="C124" s="1"/>
      <c r="D124" s="1"/>
      <c r="E124" s="1"/>
      <c r="F124" s="1"/>
      <c r="G124" s="1"/>
      <c r="H124" s="9"/>
      <c r="I124" s="1"/>
      <c r="J124" s="1"/>
      <c r="K124" s="1"/>
      <c r="L124" s="1"/>
      <c r="M124" s="1"/>
      <c r="N124" s="1">
        <f t="shared" si="14"/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9" t="s">
        <v>115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>
        <f t="shared" si="14"/>
        <v>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9" t="s">
        <v>116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>
        <f t="shared" si="14"/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>
        <f t="shared" si="14"/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2" t="s">
        <v>117</v>
      </c>
      <c r="B128" s="13">
        <f t="shared" ref="B128:M128" si="16">SUM(B118:B127)</f>
        <v>0</v>
      </c>
      <c r="C128" s="13">
        <f t="shared" si="16"/>
        <v>0</v>
      </c>
      <c r="D128" s="13">
        <f t="shared" si="16"/>
        <v>0</v>
      </c>
      <c r="E128" s="13">
        <f t="shared" si="16"/>
        <v>0</v>
      </c>
      <c r="F128" s="13">
        <f t="shared" si="16"/>
        <v>0</v>
      </c>
      <c r="G128" s="13">
        <f t="shared" si="16"/>
        <v>0</v>
      </c>
      <c r="H128" s="13">
        <f t="shared" si="16"/>
        <v>0</v>
      </c>
      <c r="I128" s="13">
        <f t="shared" si="16"/>
        <v>0</v>
      </c>
      <c r="J128" s="13">
        <f t="shared" si="16"/>
        <v>0</v>
      </c>
      <c r="K128" s="13">
        <f t="shared" si="16"/>
        <v>0</v>
      </c>
      <c r="L128" s="13">
        <f t="shared" si="16"/>
        <v>0</v>
      </c>
      <c r="M128" s="13">
        <f t="shared" si="16"/>
        <v>0</v>
      </c>
      <c r="N128" s="13">
        <f t="shared" si="14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7" t="s">
        <v>118</v>
      </c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</row>
    <row r="130">
      <c r="A130" s="9" t="s">
        <v>119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</row>
    <row r="131">
      <c r="A131" s="9" t="s">
        <v>120</v>
      </c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</row>
    <row r="132">
      <c r="A132" s="9" t="s">
        <v>121</v>
      </c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</row>
    <row r="133">
      <c r="A133" s="9" t="s">
        <v>122</v>
      </c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9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9">
        <f>SUM(B135:M135)</f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2" t="s">
        <v>123</v>
      </c>
      <c r="B136" s="13">
        <f t="shared" ref="B136:N136" si="17">SUM(B130:B135)</f>
        <v>0</v>
      </c>
      <c r="C136" s="13">
        <f t="shared" si="17"/>
        <v>0</v>
      </c>
      <c r="D136" s="13">
        <f t="shared" si="17"/>
        <v>0</v>
      </c>
      <c r="E136" s="13">
        <f t="shared" si="17"/>
        <v>0</v>
      </c>
      <c r="F136" s="13">
        <f t="shared" si="17"/>
        <v>0</v>
      </c>
      <c r="G136" s="13">
        <f t="shared" si="17"/>
        <v>0</v>
      </c>
      <c r="H136" s="13">
        <f t="shared" si="17"/>
        <v>0</v>
      </c>
      <c r="I136" s="13">
        <f t="shared" si="17"/>
        <v>0</v>
      </c>
      <c r="J136" s="13">
        <f t="shared" si="17"/>
        <v>0</v>
      </c>
      <c r="K136" s="13">
        <f t="shared" si="17"/>
        <v>0</v>
      </c>
      <c r="L136" s="13">
        <f t="shared" si="17"/>
        <v>0</v>
      </c>
      <c r="M136" s="13">
        <f t="shared" si="17"/>
        <v>0</v>
      </c>
      <c r="N136" s="13">
        <f t="shared" si="17"/>
        <v>0</v>
      </c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ht="25.5" customHeight="1">
      <c r="A137" s="19" t="s">
        <v>124</v>
      </c>
      <c r="B137" s="30">
        <f t="shared" ref="B137:M137" si="18">(+B47+B61+B73+B90+B103+B116+B128+B136)</f>
        <v>290000</v>
      </c>
      <c r="C137" s="30">
        <f t="shared" si="18"/>
        <v>0</v>
      </c>
      <c r="D137" s="30">
        <f t="shared" si="18"/>
        <v>0</v>
      </c>
      <c r="E137" s="30">
        <f t="shared" si="18"/>
        <v>0</v>
      </c>
      <c r="F137" s="30">
        <f t="shared" si="18"/>
        <v>0</v>
      </c>
      <c r="G137" s="30">
        <f t="shared" si="18"/>
        <v>0</v>
      </c>
      <c r="H137" s="30">
        <f t="shared" si="18"/>
        <v>0</v>
      </c>
      <c r="I137" s="30">
        <f t="shared" si="18"/>
        <v>0</v>
      </c>
      <c r="J137" s="30">
        <f t="shared" si="18"/>
        <v>0</v>
      </c>
      <c r="K137" s="30">
        <f t="shared" si="18"/>
        <v>0</v>
      </c>
      <c r="L137" s="30">
        <f t="shared" si="18"/>
        <v>0</v>
      </c>
      <c r="M137" s="30">
        <f t="shared" si="18"/>
        <v>0</v>
      </c>
      <c r="N137" s="30">
        <f>SUM(B137:M137)</f>
        <v>290000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29.25" customHeight="1">
      <c r="A138" s="31" t="s">
        <v>125</v>
      </c>
      <c r="B138" s="32">
        <f>(B7-B40)-B137</f>
        <v>210000</v>
      </c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ht="29.25" customHeight="1">
      <c r="A139" s="35" t="s">
        <v>126</v>
      </c>
      <c r="B139" s="36">
        <f t="shared" ref="B139:N139" si="19">B39+B137</f>
        <v>340000</v>
      </c>
      <c r="C139" s="36">
        <f t="shared" si="19"/>
        <v>0</v>
      </c>
      <c r="D139" s="36">
        <f t="shared" si="19"/>
        <v>0</v>
      </c>
      <c r="E139" s="36">
        <f t="shared" si="19"/>
        <v>0</v>
      </c>
      <c r="F139" s="36">
        <f t="shared" si="19"/>
        <v>0</v>
      </c>
      <c r="G139" s="36">
        <f t="shared" si="19"/>
        <v>0</v>
      </c>
      <c r="H139" s="36">
        <f t="shared" si="19"/>
        <v>0</v>
      </c>
      <c r="I139" s="36">
        <f t="shared" si="19"/>
        <v>0</v>
      </c>
      <c r="J139" s="36">
        <f t="shared" si="19"/>
        <v>0</v>
      </c>
      <c r="K139" s="36">
        <f t="shared" si="19"/>
        <v>0</v>
      </c>
      <c r="L139" s="36">
        <f t="shared" si="19"/>
        <v>0</v>
      </c>
      <c r="M139" s="36">
        <f t="shared" si="19"/>
        <v>0</v>
      </c>
      <c r="N139" s="36">
        <f t="shared" si="19"/>
        <v>340000</v>
      </c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29.25" customHeight="1">
      <c r="A141" s="38" t="s">
        <v>127</v>
      </c>
      <c r="B141" s="39">
        <f t="shared" ref="B141:N141" si="20">B20-B139</f>
        <v>160000</v>
      </c>
      <c r="C141" s="39">
        <f t="shared" si="20"/>
        <v>800000</v>
      </c>
      <c r="D141" s="39">
        <f t="shared" si="20"/>
        <v>800000</v>
      </c>
      <c r="E141" s="39">
        <f t="shared" si="20"/>
        <v>800000</v>
      </c>
      <c r="F141" s="39">
        <f t="shared" si="20"/>
        <v>800000</v>
      </c>
      <c r="G141" s="39">
        <f t="shared" si="20"/>
        <v>800000</v>
      </c>
      <c r="H141" s="39">
        <f t="shared" si="20"/>
        <v>800000</v>
      </c>
      <c r="I141" s="39">
        <f t="shared" si="20"/>
        <v>800000</v>
      </c>
      <c r="J141" s="39">
        <f t="shared" si="20"/>
        <v>800000</v>
      </c>
      <c r="K141" s="39">
        <f t="shared" si="20"/>
        <v>800000</v>
      </c>
      <c r="L141" s="39">
        <f t="shared" si="20"/>
        <v>800000</v>
      </c>
      <c r="M141" s="39">
        <f t="shared" si="20"/>
        <v>800000</v>
      </c>
      <c r="N141" s="39">
        <f t="shared" si="20"/>
        <v>8960000</v>
      </c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</sheetData>
  <mergeCells count="5">
    <mergeCell ref="A2:N2"/>
    <mergeCell ref="A5:N5"/>
    <mergeCell ref="A22:N22"/>
    <mergeCell ref="A41:N41"/>
    <mergeCell ref="C3:G3"/>
  </mergeCells>
  <dataValidations>
    <dataValidation type="list" allowBlank="1" sqref="C3">
      <formula1>"90% pour tes charges et 10% en épargne.,50% pour tes besoins essentiels, 30% loisirs,                        20% en épargne.,50% pour tes charges, 10% retraite, 10% sécurité, 10% investissements, 10% plaisirs, 10% éducation,50% pour tes charges et 50% en "&amp;"épargne. "</formula1>
    </dataValidation>
    <dataValidation type="list" allowBlank="1" sqref="B30">
      <formula1>"10%,20%,30%,50%"</formula1>
    </dataValidation>
  </dataValidations>
  <drawing r:id="rId1"/>
</worksheet>
</file>